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4520" windowHeight="1279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Blad1!$A$1:$E$59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/>
  <c r="D14"/>
  <c r="C14"/>
  <c r="G56"/>
  <c r="E39" l="1"/>
  <c r="C39"/>
  <c r="E30" l="1"/>
  <c r="E47"/>
  <c r="E53"/>
  <c r="D53"/>
  <c r="D47"/>
  <c r="D30"/>
  <c r="C53"/>
  <c r="C47"/>
  <c r="C30"/>
  <c r="C59" l="1"/>
  <c r="C57"/>
  <c r="D39"/>
  <c r="D59" s="1"/>
  <c r="E57"/>
  <c r="E59" s="1"/>
</calcChain>
</file>

<file path=xl/sharedStrings.xml><?xml version="1.0" encoding="utf-8"?>
<sst xmlns="http://schemas.openxmlformats.org/spreadsheetml/2006/main" count="77" uniqueCount="76">
  <si>
    <t xml:space="preserve">Andelsägareföreningen </t>
  </si>
  <si>
    <t>Demonstrationen 5</t>
  </si>
  <si>
    <t>Bokslut</t>
  </si>
  <si>
    <t>Budget</t>
  </si>
  <si>
    <t>Noter</t>
  </si>
  <si>
    <t>Intäkter</t>
  </si>
  <si>
    <t>Driftskostnadstäckning</t>
  </si>
  <si>
    <t>Hyror, lokaler</t>
  </si>
  <si>
    <t>Hyror p-platser</t>
  </si>
  <si>
    <t>Utdebiterad fastighetsskatt lokaler</t>
  </si>
  <si>
    <t>Utdebiterad el lokal</t>
  </si>
  <si>
    <t>Övriga fakturerade kostnader</t>
  </si>
  <si>
    <t>Summa intäkter</t>
  </si>
  <si>
    <t>Kostnader</t>
  </si>
  <si>
    <t>Fastighetsskötsel</t>
  </si>
  <si>
    <t>POS 3 438kr/månad= 41 256 kr  + jour 1 563 kr/år</t>
  </si>
  <si>
    <t>Städning enl. avtal</t>
  </si>
  <si>
    <t>Anders Lindberg 2 600 kr/månad</t>
  </si>
  <si>
    <t>Mattuthyrning</t>
  </si>
  <si>
    <t>338 kr x 12 =4 050 kr</t>
  </si>
  <si>
    <t>Trädgårdsskötsel</t>
  </si>
  <si>
    <t>Snöröjning, sandning</t>
  </si>
  <si>
    <t>El</t>
  </si>
  <si>
    <t>Fjärrvärme</t>
  </si>
  <si>
    <t>Vatten</t>
  </si>
  <si>
    <t>Sophämtning, tidningsåtervinning</t>
  </si>
  <si>
    <t>Fastighetsförsäkringar</t>
  </si>
  <si>
    <t>Arvode teknisk förvaltning</t>
  </si>
  <si>
    <t>Estraco 2 500 kr/mån ink moms</t>
  </si>
  <si>
    <t>Kabel-TV</t>
  </si>
  <si>
    <t>Comhem 20 384 kr/kvartal</t>
  </si>
  <si>
    <t>Bredband</t>
  </si>
  <si>
    <t>Comhem 20 438 kr/kvartal</t>
  </si>
  <si>
    <t>Konsultarvode balkonger</t>
  </si>
  <si>
    <t xml:space="preserve">CBI </t>
  </si>
  <si>
    <t>Revisionsarvode</t>
  </si>
  <si>
    <t>RSM Minicom AB</t>
  </si>
  <si>
    <t>Arvode ekonomisk/adm förvaltning</t>
  </si>
  <si>
    <t>Storholmen 4 896kr/mån</t>
  </si>
  <si>
    <t>husvärd</t>
  </si>
  <si>
    <t xml:space="preserve">Styrelsearvode </t>
  </si>
  <si>
    <t>Styrelsarvode  8 750 kr/må</t>
  </si>
  <si>
    <t>Lokaler</t>
  </si>
  <si>
    <t>Byggnad</t>
  </si>
  <si>
    <t>Fönster</t>
  </si>
  <si>
    <t>Mark</t>
  </si>
  <si>
    <t>Räntekostnader</t>
  </si>
  <si>
    <t xml:space="preserve"> </t>
  </si>
  <si>
    <t>575 kr/kvm/år</t>
  </si>
  <si>
    <t>Husvärd 2 500 kr/mån</t>
  </si>
  <si>
    <t>Gem avtal vår andel 15% av 118 750 kr/år = 17 800 kr</t>
  </si>
  <si>
    <t>Fortums prognos för 2017 anger tot.  386´</t>
  </si>
  <si>
    <t>Stockholm Vatten prognos 56 373 kr</t>
  </si>
  <si>
    <t>Sopor 50 468 kr/år tidningar Sita 500 kr/mån</t>
  </si>
  <si>
    <t>Drift och skötsel</t>
  </si>
  <si>
    <t>Klottersanering</t>
  </si>
  <si>
    <t>Underhåll och reparationer</t>
  </si>
  <si>
    <t>Övriga förvaltningskostnader</t>
  </si>
  <si>
    <t>Juridiskt konsultarvode</t>
  </si>
  <si>
    <t>Övriga kostnader</t>
  </si>
  <si>
    <t>Div övr kostnader</t>
  </si>
  <si>
    <t>Summa underhåll och reparationer</t>
  </si>
  <si>
    <t>Summa övr förvaltningskostn</t>
  </si>
  <si>
    <t>Summa drift och skötsel</t>
  </si>
  <si>
    <t>Summa övriga kostnader</t>
  </si>
  <si>
    <t>Summa finansiella kostnader</t>
  </si>
  <si>
    <t>Resultat efter finansiella poster</t>
  </si>
  <si>
    <t xml:space="preserve">2015 Hiss 389´ 2016 Balkongrenovering 776´ </t>
  </si>
  <si>
    <t>Fasad och tak</t>
  </si>
  <si>
    <t>2016 Entrétak</t>
  </si>
  <si>
    <t>Rep tvättstugreutrustnig</t>
  </si>
  <si>
    <t>Stämmokostn bankkostn föreningsavg</t>
  </si>
  <si>
    <t>Räntan fn 1,25% lån 3 300 000 kr resp 1,10% 600 000 kr</t>
  </si>
  <si>
    <t>Budgetförslag 2017 utan bergvärme (Beloppen i Tkr ink.moms)</t>
  </si>
  <si>
    <t>Moderna Försäkringar  33 842 kr ink moms</t>
  </si>
  <si>
    <t>1 450kr/mån Jane Andersson behåller sin hyresnivå tom 1/3 2018 en p-plats tillkommer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</si>
</sst>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3" fontId="3" fillId="0" borderId="0" xfId="0" applyNumberFormat="1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/>
    <xf numFmtId="0" fontId="3" fillId="0" borderId="0" xfId="0" applyFont="1" applyFill="1"/>
    <xf numFmtId="3" fontId="4" fillId="0" borderId="0" xfId="0" applyNumberFormat="1" applyFont="1"/>
    <xf numFmtId="3" fontId="3" fillId="0" borderId="0" xfId="0" applyNumberFormat="1" applyFont="1" applyFill="1"/>
    <xf numFmtId="3" fontId="4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/>
    <xf numFmtId="3" fontId="1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0" fontId="3" fillId="0" borderId="0" xfId="0" applyFont="1" applyFill="1" applyBorder="1"/>
    <xf numFmtId="0" fontId="1" fillId="0" borderId="0" xfId="0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Fill="1" applyBorder="1"/>
    <xf numFmtId="3" fontId="3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3" fontId="3" fillId="2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Border="1"/>
    <xf numFmtId="1" fontId="4" fillId="0" borderId="0" xfId="0" applyNumberFormat="1" applyFont="1" applyFill="1" applyBorder="1"/>
    <xf numFmtId="1" fontId="4" fillId="0" borderId="0" xfId="0" applyNumberFormat="1" applyFont="1" applyBorder="1"/>
    <xf numFmtId="0" fontId="3" fillId="2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3" zoomScaleNormal="100" zoomScalePageLayoutView="120" workbookViewId="0">
      <selection activeCell="F11" sqref="F11"/>
    </sheetView>
  </sheetViews>
  <sheetFormatPr defaultColWidth="6.7109375" defaultRowHeight="15.75"/>
  <cols>
    <col min="1" max="1" width="6.7109375" style="2"/>
    <col min="2" max="2" width="44.140625" style="2" customWidth="1"/>
    <col min="3" max="3" width="6.7109375" style="15" bestFit="1" customWidth="1"/>
    <col min="4" max="4" width="6.7109375" style="1" bestFit="1" customWidth="1"/>
    <col min="5" max="5" width="6.5703125" style="1" bestFit="1" customWidth="1"/>
    <col min="6" max="6" width="72.140625" style="1" bestFit="1" customWidth="1"/>
    <col min="7" max="7" width="9.140625" style="2" bestFit="1" customWidth="1"/>
    <col min="8" max="16384" width="6.7109375" style="2"/>
  </cols>
  <sheetData>
    <row r="1" spans="1:6" ht="7.5" customHeight="1" thickBot="1">
      <c r="A1" s="4"/>
      <c r="B1" s="4"/>
      <c r="C1" s="11"/>
      <c r="D1" s="5"/>
      <c r="E1" s="5"/>
      <c r="F1" s="5"/>
    </row>
    <row r="2" spans="1:6">
      <c r="A2" s="7" t="s">
        <v>0</v>
      </c>
      <c r="B2" s="6"/>
      <c r="C2" s="11"/>
      <c r="D2" s="5"/>
      <c r="E2" s="5"/>
      <c r="F2" s="5"/>
    </row>
    <row r="3" spans="1:6" ht="16.5" thickBot="1">
      <c r="A3" s="8" t="s">
        <v>1</v>
      </c>
      <c r="B3" s="4"/>
      <c r="C3" s="11"/>
      <c r="D3" s="5"/>
      <c r="E3" s="5"/>
      <c r="F3" s="5"/>
    </row>
    <row r="4" spans="1:6">
      <c r="A4" s="6"/>
      <c r="B4" s="6"/>
      <c r="C4" s="11"/>
      <c r="D4" s="5"/>
      <c r="E4" s="5"/>
      <c r="F4" s="5"/>
    </row>
    <row r="5" spans="1:6">
      <c r="A5" s="13" t="s">
        <v>73</v>
      </c>
      <c r="B5" s="13"/>
      <c r="C5" s="31" t="s">
        <v>2</v>
      </c>
      <c r="D5" s="32" t="s">
        <v>2</v>
      </c>
      <c r="E5" s="32" t="s">
        <v>3</v>
      </c>
      <c r="F5" s="12" t="s">
        <v>4</v>
      </c>
    </row>
    <row r="6" spans="1:6" s="3" customFormat="1">
      <c r="A6" s="7"/>
      <c r="B6" s="7"/>
      <c r="C6" s="33"/>
      <c r="D6" s="33"/>
      <c r="E6" s="33"/>
      <c r="F6" s="7"/>
    </row>
    <row r="7" spans="1:6">
      <c r="A7" s="7" t="s">
        <v>5</v>
      </c>
      <c r="B7" s="13"/>
      <c r="C7" s="34">
        <v>2015</v>
      </c>
      <c r="D7" s="35">
        <v>2016</v>
      </c>
      <c r="E7" s="7">
        <v>2017</v>
      </c>
      <c r="F7" s="13"/>
    </row>
    <row r="8" spans="1:6">
      <c r="A8" s="20">
        <v>3021</v>
      </c>
      <c r="B8" s="13" t="s">
        <v>6</v>
      </c>
      <c r="C8" s="16">
        <v>1218</v>
      </c>
      <c r="D8" s="17">
        <v>1305</v>
      </c>
      <c r="E8" s="17">
        <v>1400</v>
      </c>
      <c r="F8" s="13" t="s">
        <v>48</v>
      </c>
    </row>
    <row r="9" spans="1:6">
      <c r="A9" s="20">
        <v>3013</v>
      </c>
      <c r="B9" s="13" t="s">
        <v>7</v>
      </c>
      <c r="C9" s="16">
        <v>415</v>
      </c>
      <c r="D9" s="17">
        <v>415</v>
      </c>
      <c r="E9" s="17">
        <v>443</v>
      </c>
      <c r="F9" s="13"/>
    </row>
    <row r="10" spans="1:6">
      <c r="A10" s="20">
        <v>3015</v>
      </c>
      <c r="B10" s="13" t="s">
        <v>8</v>
      </c>
      <c r="C10" s="16">
        <v>53</v>
      </c>
      <c r="D10" s="17">
        <v>61</v>
      </c>
      <c r="E10" s="17">
        <v>75</v>
      </c>
      <c r="F10" s="13" t="s">
        <v>75</v>
      </c>
    </row>
    <row r="11" spans="1:6">
      <c r="A11" s="20">
        <v>3017</v>
      </c>
      <c r="B11" s="13" t="s">
        <v>9</v>
      </c>
      <c r="C11" s="16">
        <v>23</v>
      </c>
      <c r="D11" s="17">
        <v>18</v>
      </c>
      <c r="E11" s="17">
        <v>20</v>
      </c>
      <c r="F11" s="13"/>
    </row>
    <row r="12" spans="1:6">
      <c r="A12" s="20">
        <v>3521</v>
      </c>
      <c r="B12" s="13" t="s">
        <v>10</v>
      </c>
      <c r="C12" s="16">
        <v>12</v>
      </c>
      <c r="D12" s="17">
        <v>20</v>
      </c>
      <c r="E12" s="17">
        <v>20</v>
      </c>
      <c r="F12" s="13"/>
    </row>
    <row r="13" spans="1:6">
      <c r="A13" s="20">
        <v>3590</v>
      </c>
      <c r="B13" s="13" t="s">
        <v>11</v>
      </c>
      <c r="C13" s="16">
        <v>18</v>
      </c>
      <c r="D13" s="17">
        <v>4</v>
      </c>
      <c r="E13" s="17">
        <v>2</v>
      </c>
      <c r="F13" s="13"/>
    </row>
    <row r="14" spans="1:6" s="3" customFormat="1">
      <c r="A14" s="7"/>
      <c r="B14" s="14" t="s">
        <v>12</v>
      </c>
      <c r="C14" s="18">
        <f>SUM(C8:C13)</f>
        <v>1739</v>
      </c>
      <c r="D14" s="19">
        <f>SUM(D8:D13)</f>
        <v>1823</v>
      </c>
      <c r="E14" s="19">
        <f>SUM(E8:E13)</f>
        <v>1960</v>
      </c>
      <c r="F14" s="7"/>
    </row>
    <row r="15" spans="1:6">
      <c r="A15" s="7" t="s">
        <v>13</v>
      </c>
      <c r="B15" s="13"/>
      <c r="C15" s="16"/>
      <c r="D15" s="17"/>
      <c r="E15" s="17"/>
      <c r="F15" s="13"/>
    </row>
    <row r="16" spans="1:6">
      <c r="A16" s="13"/>
      <c r="B16" s="7" t="s">
        <v>54</v>
      </c>
      <c r="C16" s="16"/>
      <c r="D16" s="17"/>
      <c r="E16" s="17"/>
      <c r="F16" s="13"/>
    </row>
    <row r="17" spans="1:6">
      <c r="A17" s="20">
        <v>4111</v>
      </c>
      <c r="B17" s="13" t="s">
        <v>14</v>
      </c>
      <c r="C17" s="16">
        <v>41</v>
      </c>
      <c r="D17" s="17">
        <v>41</v>
      </c>
      <c r="E17" s="17">
        <v>43</v>
      </c>
      <c r="F17" s="13" t="s">
        <v>15</v>
      </c>
    </row>
    <row r="18" spans="1:6">
      <c r="A18" s="20">
        <v>4113</v>
      </c>
      <c r="B18" s="13" t="s">
        <v>21</v>
      </c>
      <c r="C18" s="16">
        <v>16</v>
      </c>
      <c r="D18" s="17">
        <v>9</v>
      </c>
      <c r="E18" s="17">
        <v>13</v>
      </c>
      <c r="F18" s="13"/>
    </row>
    <row r="19" spans="1:6">
      <c r="A19" s="20">
        <v>4115</v>
      </c>
      <c r="B19" s="13" t="s">
        <v>20</v>
      </c>
      <c r="C19" s="16">
        <v>22</v>
      </c>
      <c r="D19" s="17">
        <v>17</v>
      </c>
      <c r="E19" s="17">
        <v>20</v>
      </c>
      <c r="F19" s="13" t="s">
        <v>50</v>
      </c>
    </row>
    <row r="20" spans="1:6">
      <c r="A20" s="20">
        <v>4117</v>
      </c>
      <c r="B20" s="13" t="s">
        <v>39</v>
      </c>
      <c r="C20" s="16">
        <v>28</v>
      </c>
      <c r="D20" s="17">
        <v>27</v>
      </c>
      <c r="E20" s="16">
        <v>30</v>
      </c>
      <c r="F20" s="13" t="s">
        <v>49</v>
      </c>
    </row>
    <row r="21" spans="1:6">
      <c r="A21" s="29">
        <v>4121</v>
      </c>
      <c r="B21" s="13" t="s">
        <v>16</v>
      </c>
      <c r="C21" s="16">
        <v>34</v>
      </c>
      <c r="D21" s="17">
        <v>32</v>
      </c>
      <c r="E21" s="17">
        <v>32</v>
      </c>
      <c r="F21" s="13" t="s">
        <v>17</v>
      </c>
    </row>
    <row r="22" spans="1:6">
      <c r="A22" s="29">
        <v>4123</v>
      </c>
      <c r="B22" s="13" t="s">
        <v>18</v>
      </c>
      <c r="C22" s="16">
        <v>4</v>
      </c>
      <c r="D22" s="17">
        <v>4</v>
      </c>
      <c r="E22" s="17">
        <v>4</v>
      </c>
      <c r="F22" s="13" t="s">
        <v>19</v>
      </c>
    </row>
    <row r="23" spans="1:6">
      <c r="A23" s="13">
        <v>4124</v>
      </c>
      <c r="B23" s="13" t="s">
        <v>55</v>
      </c>
      <c r="C23" s="20">
        <v>4</v>
      </c>
      <c r="D23" s="13">
        <v>2</v>
      </c>
      <c r="E23" s="13">
        <v>3</v>
      </c>
      <c r="F23" s="2"/>
    </row>
    <row r="24" spans="1:6">
      <c r="A24" s="20">
        <v>4611</v>
      </c>
      <c r="B24" s="13" t="s">
        <v>22</v>
      </c>
      <c r="C24" s="16">
        <v>58</v>
      </c>
      <c r="D24" s="16">
        <v>79</v>
      </c>
      <c r="E24" s="16">
        <v>80</v>
      </c>
      <c r="F24" s="13"/>
    </row>
    <row r="25" spans="1:6">
      <c r="A25" s="20">
        <v>4623</v>
      </c>
      <c r="B25" s="13" t="s">
        <v>23</v>
      </c>
      <c r="C25" s="16">
        <v>406</v>
      </c>
      <c r="D25" s="17">
        <v>391</v>
      </c>
      <c r="E25" s="17">
        <v>386</v>
      </c>
      <c r="F25" s="13" t="s">
        <v>51</v>
      </c>
    </row>
    <row r="26" spans="1:6">
      <c r="A26" s="20">
        <v>4630</v>
      </c>
      <c r="B26" s="13" t="s">
        <v>24</v>
      </c>
      <c r="C26" s="16">
        <v>41</v>
      </c>
      <c r="D26" s="17">
        <v>56</v>
      </c>
      <c r="E26" s="17">
        <v>56</v>
      </c>
      <c r="F26" s="13" t="s">
        <v>52</v>
      </c>
    </row>
    <row r="27" spans="1:6">
      <c r="A27" s="29">
        <v>4640</v>
      </c>
      <c r="B27" s="13" t="s">
        <v>25</v>
      </c>
      <c r="C27" s="16">
        <v>53</v>
      </c>
      <c r="D27" s="17">
        <v>54</v>
      </c>
      <c r="E27" s="17">
        <v>56</v>
      </c>
      <c r="F27" s="13" t="s">
        <v>53</v>
      </c>
    </row>
    <row r="28" spans="1:6">
      <c r="A28" s="20">
        <v>4760</v>
      </c>
      <c r="B28" s="13" t="s">
        <v>29</v>
      </c>
      <c r="C28" s="16">
        <v>72</v>
      </c>
      <c r="D28" s="17">
        <v>82</v>
      </c>
      <c r="E28" s="17">
        <v>82</v>
      </c>
      <c r="F28" s="13" t="s">
        <v>30</v>
      </c>
    </row>
    <row r="29" spans="1:6">
      <c r="A29" s="20">
        <v>4761</v>
      </c>
      <c r="B29" s="13" t="s">
        <v>31</v>
      </c>
      <c r="C29" s="16">
        <v>20</v>
      </c>
      <c r="D29" s="17">
        <v>82</v>
      </c>
      <c r="E29" s="17">
        <v>82</v>
      </c>
      <c r="F29" s="13" t="s">
        <v>32</v>
      </c>
    </row>
    <row r="30" spans="1:6">
      <c r="A30" s="21"/>
      <c r="B30" s="14" t="s">
        <v>63</v>
      </c>
      <c r="C30" s="18">
        <f>SUM(C17:C29)</f>
        <v>799</v>
      </c>
      <c r="D30" s="19">
        <f>SUM(D17:D29)</f>
        <v>876</v>
      </c>
      <c r="E30" s="19">
        <f>SUM(E17:E29)</f>
        <v>887</v>
      </c>
      <c r="F30" s="6"/>
    </row>
    <row r="31" spans="1:6">
      <c r="A31" s="21"/>
      <c r="B31" s="21"/>
      <c r="C31" s="22"/>
      <c r="D31" s="23"/>
      <c r="E31" s="23"/>
    </row>
    <row r="32" spans="1:6">
      <c r="A32" s="21"/>
      <c r="B32" s="7" t="s">
        <v>56</v>
      </c>
      <c r="C32" s="24"/>
      <c r="D32" s="21"/>
      <c r="E32" s="21"/>
      <c r="F32" s="2"/>
    </row>
    <row r="33" spans="1:13">
      <c r="A33" s="20">
        <v>4320</v>
      </c>
      <c r="B33" s="13" t="s">
        <v>42</v>
      </c>
      <c r="C33" s="16">
        <v>7</v>
      </c>
      <c r="D33" s="17">
        <v>0</v>
      </c>
      <c r="E33" s="17">
        <v>10</v>
      </c>
      <c r="F33" s="13"/>
    </row>
    <row r="34" spans="1:13">
      <c r="A34" s="20">
        <v>4334</v>
      </c>
      <c r="B34" s="13" t="s">
        <v>70</v>
      </c>
      <c r="C34" s="16">
        <v>0</v>
      </c>
      <c r="D34" s="17">
        <v>30</v>
      </c>
      <c r="E34" s="17">
        <v>5</v>
      </c>
      <c r="F34" s="13"/>
    </row>
    <row r="35" spans="1:13">
      <c r="A35" s="20">
        <v>4550</v>
      </c>
      <c r="B35" s="13" t="s">
        <v>43</v>
      </c>
      <c r="C35" s="16">
        <v>605</v>
      </c>
      <c r="D35" s="25">
        <v>873</v>
      </c>
      <c r="E35" s="17">
        <v>56</v>
      </c>
      <c r="F35" s="13" t="s">
        <v>67</v>
      </c>
    </row>
    <row r="36" spans="1:13">
      <c r="A36" s="20">
        <v>4551</v>
      </c>
      <c r="B36" s="13" t="s">
        <v>68</v>
      </c>
      <c r="C36" s="16">
        <v>0</v>
      </c>
      <c r="D36" s="25">
        <v>175</v>
      </c>
      <c r="E36" s="17">
        <v>0</v>
      </c>
      <c r="F36" s="13" t="s">
        <v>69</v>
      </c>
    </row>
    <row r="37" spans="1:13">
      <c r="A37" s="20">
        <v>4553</v>
      </c>
      <c r="B37" s="13" t="s">
        <v>44</v>
      </c>
      <c r="C37" s="16">
        <v>0</v>
      </c>
      <c r="D37" s="17">
        <v>9</v>
      </c>
      <c r="E37" s="17">
        <v>0</v>
      </c>
      <c r="F37" s="13"/>
    </row>
    <row r="38" spans="1:13">
      <c r="A38" s="13">
        <v>4560</v>
      </c>
      <c r="B38" s="13" t="s">
        <v>45</v>
      </c>
      <c r="C38" s="16">
        <v>0</v>
      </c>
      <c r="D38" s="17">
        <v>0</v>
      </c>
      <c r="E38" s="17">
        <v>15</v>
      </c>
      <c r="F38" s="13"/>
    </row>
    <row r="39" spans="1:13" s="3" customFormat="1">
      <c r="A39" s="14"/>
      <c r="B39" s="14" t="s">
        <v>61</v>
      </c>
      <c r="C39" s="26">
        <f>SUM(C33:C38)</f>
        <v>612</v>
      </c>
      <c r="D39" s="27">
        <f>SUM(D33:D38)</f>
        <v>1087</v>
      </c>
      <c r="E39" s="27">
        <f>SUM(E33:E38)</f>
        <v>86</v>
      </c>
      <c r="F39" s="14"/>
    </row>
    <row r="40" spans="1:13" s="3" customFormat="1">
      <c r="A40" s="14"/>
      <c r="B40" s="14"/>
      <c r="C40" s="26"/>
      <c r="D40" s="27"/>
      <c r="E40" s="27"/>
      <c r="F40" s="14"/>
    </row>
    <row r="41" spans="1:13">
      <c r="A41" s="13"/>
      <c r="B41" s="7" t="s">
        <v>57</v>
      </c>
      <c r="C41" s="20"/>
      <c r="D41" s="13"/>
      <c r="E41" s="13"/>
      <c r="F41" s="6"/>
    </row>
    <row r="42" spans="1:13" s="3" customFormat="1">
      <c r="A42" s="13">
        <v>4711</v>
      </c>
      <c r="B42" s="13" t="s">
        <v>26</v>
      </c>
      <c r="C42" s="20">
        <v>22</v>
      </c>
      <c r="D42" s="17">
        <v>25</v>
      </c>
      <c r="E42" s="17">
        <v>34</v>
      </c>
      <c r="F42" s="36" t="s">
        <v>74</v>
      </c>
      <c r="G42" s="10"/>
      <c r="H42" s="10"/>
      <c r="I42" s="10"/>
      <c r="J42" s="10"/>
      <c r="K42" s="10"/>
    </row>
    <row r="43" spans="1:13">
      <c r="A43" s="20">
        <v>4781</v>
      </c>
      <c r="B43" s="13" t="s">
        <v>37</v>
      </c>
      <c r="C43" s="16">
        <v>51</v>
      </c>
      <c r="D43" s="17">
        <v>59</v>
      </c>
      <c r="E43" s="16">
        <v>59</v>
      </c>
      <c r="F43" s="13" t="s">
        <v>38</v>
      </c>
      <c r="M43" s="2" t="s">
        <v>47</v>
      </c>
    </row>
    <row r="44" spans="1:13">
      <c r="A44" s="20">
        <v>4783</v>
      </c>
      <c r="B44" s="13" t="s">
        <v>27</v>
      </c>
      <c r="C44" s="16">
        <v>24</v>
      </c>
      <c r="D44" s="17">
        <v>29</v>
      </c>
      <c r="E44" s="17">
        <v>29</v>
      </c>
      <c r="F44" s="13" t="s">
        <v>28</v>
      </c>
    </row>
    <row r="45" spans="1:13">
      <c r="A45" s="13">
        <v>4794</v>
      </c>
      <c r="B45" s="13" t="s">
        <v>58</v>
      </c>
      <c r="C45" s="20">
        <v>12</v>
      </c>
      <c r="D45" s="13">
        <v>23</v>
      </c>
      <c r="E45" s="13">
        <v>10</v>
      </c>
      <c r="F45" s="6"/>
    </row>
    <row r="46" spans="1:13">
      <c r="A46" s="20">
        <v>4798</v>
      </c>
      <c r="B46" s="13" t="s">
        <v>33</v>
      </c>
      <c r="C46" s="16">
        <v>65</v>
      </c>
      <c r="D46" s="17">
        <v>96</v>
      </c>
      <c r="E46" s="17">
        <v>0</v>
      </c>
      <c r="F46" s="13" t="s">
        <v>34</v>
      </c>
    </row>
    <row r="47" spans="1:13">
      <c r="A47" s="21"/>
      <c r="B47" s="14" t="s">
        <v>62</v>
      </c>
      <c r="C47" s="28">
        <f>SUM(C42:C46)</f>
        <v>174</v>
      </c>
      <c r="D47" s="19">
        <f>SUM(D42:D46)</f>
        <v>232</v>
      </c>
      <c r="E47" s="19">
        <f>SUM(E42:E46)</f>
        <v>132</v>
      </c>
      <c r="F47" s="6"/>
    </row>
    <row r="48" spans="1:13">
      <c r="A48" s="21"/>
      <c r="B48" s="21"/>
      <c r="C48" s="24"/>
      <c r="D48" s="21"/>
      <c r="E48" s="21"/>
      <c r="F48" s="2"/>
    </row>
    <row r="49" spans="1:7">
      <c r="A49" s="21"/>
      <c r="B49" s="7" t="s">
        <v>59</v>
      </c>
      <c r="C49" s="24"/>
      <c r="D49" s="21"/>
      <c r="E49" s="21"/>
      <c r="F49" s="2"/>
    </row>
    <row r="50" spans="1:7">
      <c r="A50" s="20">
        <v>6411</v>
      </c>
      <c r="B50" s="13" t="s">
        <v>40</v>
      </c>
      <c r="C50" s="16">
        <v>105</v>
      </c>
      <c r="D50" s="17">
        <v>105</v>
      </c>
      <c r="E50" s="17">
        <v>105</v>
      </c>
      <c r="F50" s="13" t="s">
        <v>41</v>
      </c>
    </row>
    <row r="51" spans="1:7">
      <c r="A51" s="20">
        <v>6420</v>
      </c>
      <c r="B51" s="13" t="s">
        <v>35</v>
      </c>
      <c r="C51" s="16">
        <v>19</v>
      </c>
      <c r="D51" s="17">
        <v>21</v>
      </c>
      <c r="E51" s="30">
        <v>22</v>
      </c>
      <c r="F51" s="13" t="s">
        <v>36</v>
      </c>
    </row>
    <row r="52" spans="1:7">
      <c r="A52" s="20">
        <v>6990</v>
      </c>
      <c r="B52" s="13" t="s">
        <v>60</v>
      </c>
      <c r="C52" s="16">
        <v>11</v>
      </c>
      <c r="D52" s="17">
        <v>21</v>
      </c>
      <c r="E52" s="17">
        <v>20</v>
      </c>
      <c r="F52" s="13" t="s">
        <v>71</v>
      </c>
    </row>
    <row r="53" spans="1:7">
      <c r="A53" s="21"/>
      <c r="B53" s="14" t="s">
        <v>64</v>
      </c>
      <c r="C53" s="28">
        <f>SUM(C50:C52)</f>
        <v>135</v>
      </c>
      <c r="D53" s="28">
        <f>SUM(D50:D52)</f>
        <v>147</v>
      </c>
      <c r="E53" s="28">
        <f>SUM(E50:E52)</f>
        <v>147</v>
      </c>
      <c r="F53" s="2"/>
    </row>
    <row r="54" spans="1:7">
      <c r="A54" s="21"/>
      <c r="B54" s="21"/>
      <c r="C54" s="24"/>
      <c r="D54" s="21"/>
      <c r="E54" s="21"/>
      <c r="F54" s="2"/>
    </row>
    <row r="55" spans="1:7">
      <c r="A55" s="21"/>
      <c r="B55" s="21"/>
      <c r="C55" s="24"/>
      <c r="D55" s="21"/>
      <c r="E55" s="21"/>
      <c r="F55" s="2"/>
    </row>
    <row r="56" spans="1:7">
      <c r="A56" s="13">
        <v>8411</v>
      </c>
      <c r="B56" s="13" t="s">
        <v>46</v>
      </c>
      <c r="C56" s="16">
        <v>42</v>
      </c>
      <c r="D56" s="17">
        <v>42</v>
      </c>
      <c r="E56" s="17">
        <v>50</v>
      </c>
      <c r="F56" s="13" t="s">
        <v>72</v>
      </c>
      <c r="G56" s="5">
        <f>(3300000*1.25/100)+(600000*1.1/100)</f>
        <v>47850</v>
      </c>
    </row>
    <row r="57" spans="1:7">
      <c r="A57" s="7"/>
      <c r="B57" s="14" t="s">
        <v>65</v>
      </c>
      <c r="C57" s="18">
        <f>SUM(C56:C56)</f>
        <v>42</v>
      </c>
      <c r="D57" s="19">
        <v>41</v>
      </c>
      <c r="E57" s="19">
        <f>SUM(E56:E56)</f>
        <v>50</v>
      </c>
      <c r="F57" s="7"/>
    </row>
    <row r="58" spans="1:7">
      <c r="A58" s="20"/>
      <c r="B58" s="13"/>
      <c r="C58" s="16"/>
      <c r="D58" s="17"/>
      <c r="E58" s="17"/>
      <c r="F58" s="2"/>
    </row>
    <row r="59" spans="1:7">
      <c r="A59" s="20"/>
      <c r="B59" s="14" t="s">
        <v>66</v>
      </c>
      <c r="C59" s="16">
        <f>C14-C30-C39-C47-C53-C57</f>
        <v>-23</v>
      </c>
      <c r="D59" s="16">
        <f>D14-D30-D39-D47-D53-D57</f>
        <v>-560</v>
      </c>
      <c r="E59" s="16">
        <f>E14-E30-E39-E47-E53-E57</f>
        <v>658</v>
      </c>
      <c r="F59" s="2"/>
    </row>
    <row r="60" spans="1:7">
      <c r="A60" s="21"/>
      <c r="B60" s="21"/>
      <c r="C60" s="24"/>
      <c r="D60" s="21"/>
      <c r="E60" s="21"/>
      <c r="F60" s="2"/>
    </row>
    <row r="61" spans="1:7">
      <c r="A61" s="21"/>
      <c r="B61" s="21"/>
      <c r="C61" s="24"/>
      <c r="D61" s="21"/>
      <c r="E61" s="21"/>
      <c r="F61" s="2"/>
    </row>
    <row r="62" spans="1:7">
      <c r="A62" s="21"/>
      <c r="B62" s="14"/>
      <c r="C62" s="22"/>
      <c r="D62" s="23"/>
      <c r="E62" s="23"/>
    </row>
    <row r="63" spans="1:7">
      <c r="A63" s="21"/>
      <c r="B63" s="21"/>
      <c r="C63" s="22"/>
      <c r="D63" s="23"/>
      <c r="E63" s="23"/>
    </row>
    <row r="64" spans="1:7">
      <c r="A64" s="21"/>
      <c r="B64" s="21"/>
      <c r="C64" s="22"/>
      <c r="D64" s="23"/>
      <c r="E64" s="23"/>
    </row>
    <row r="65" spans="1:5">
      <c r="A65" s="9"/>
      <c r="B65" s="6"/>
      <c r="C65" s="11"/>
      <c r="D65" s="5"/>
      <c r="E65" s="5"/>
    </row>
  </sheetData>
  <pageMargins left="0.74803149606299213" right="0.15748031496062992" top="0.47244094488188981" bottom="0.74803149606299213" header="0.23622047244094491" footer="0.31496062992125984"/>
  <pageSetup paperSize="9" scale="84"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Jan-Peter</dc:creator>
  <cp:lastModifiedBy>Jan-Peter</cp:lastModifiedBy>
  <cp:revision/>
  <cp:lastPrinted>2017-05-03T17:57:22Z</cp:lastPrinted>
  <dcterms:created xsi:type="dcterms:W3CDTF">2015-04-07T15:10:38Z</dcterms:created>
  <dcterms:modified xsi:type="dcterms:W3CDTF">2017-05-03T23:00:15Z</dcterms:modified>
</cp:coreProperties>
</file>